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3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<sst xmlns="http://schemas.openxmlformats.org/spreadsheetml/2006/main" count="115" uniqueCount="41">
  <si>
    <t>Im Vergleich: Gymnasien - Schulträger Landkreis Rotenburg</t>
  </si>
  <si>
    <t>gem. VO Nds. Kultusministerium v. 18. Juni 1975 (Nds. GVBl. S. 218)</t>
  </si>
  <si>
    <t>§ 1: Zuweisungsfähige Kosten:</t>
  </si>
  <si>
    <t>DM</t>
  </si>
  <si>
    <t>€</t>
  </si>
  <si>
    <t>Ziffer 4 (Personalkosten)</t>
  </si>
  <si>
    <t>Ziffer 5 (Verw.Personal f. unmittelb.Verw.</t>
  </si>
  <si>
    <t>Ziffer 6 (Geschäftsbedarf Elternvertretung)</t>
  </si>
  <si>
    <t>Ziffer 7 (Fahrtkosten Elternvertr. usw.)</t>
  </si>
  <si>
    <t>Ziffer 8 (Geschäftsbed. Schülervertretung)</t>
  </si>
  <si>
    <t>Ziffer 9 (Fahrtkosten Schülervertreter)</t>
  </si>
  <si>
    <t>Ziffer 10 (Förderung d. Schüler f. Fahrten...)</t>
  </si>
  <si>
    <t>Gesamt:</t>
  </si>
  <si>
    <t>Ziffer 1 (Unterh. u. Bewirtsch.)</t>
  </si>
  <si>
    <t>Ziffer 3 (Geschäftsbedarf u. Schülervers.)</t>
  </si>
  <si>
    <t>Gymnasium Bremervörde</t>
  </si>
  <si>
    <t>St.-Viti-Gymnasium Zeven</t>
  </si>
  <si>
    <t>Ausgaben je Schüler:</t>
  </si>
  <si>
    <t>Gesamtausgaben:</t>
  </si>
  <si>
    <t>Alternative A: Summe aller Kosten der 3 Gymnasien / Summe Schüler aller 3 Gymnasien</t>
  </si>
  <si>
    <t>Alternative B: Ausgaben je Schüler der 3 Gymnasien / 3</t>
  </si>
  <si>
    <t>Summe Ausgaben je Schüler der 3 Gymn.</t>
  </si>
  <si>
    <t>hiervon 1/3 Anteil:</t>
  </si>
  <si>
    <t>Ziffer 2 (VWH: Einrichtg., Lehrmitteln usw.)</t>
  </si>
  <si>
    <t>Ziffer 2 (VMH: Einrichtg., Lehrmitteln usw.)</t>
  </si>
  <si>
    <t>zu Ziffer 3 (Vermischte Ausgaben UA 2000)</t>
  </si>
  <si>
    <t>abzgl. Einnahmen Verw. Haushalt</t>
  </si>
  <si>
    <t>Gesamtausgabe ./. Einnahme</t>
  </si>
  <si>
    <t>Schülerzahl (maßgebend: Schülerzahl nach der Vorjahresstatistik)</t>
  </si>
  <si>
    <t>Haushaltsjahr:</t>
  </si>
  <si>
    <t xml:space="preserve">Gesamtschülerzahl </t>
  </si>
  <si>
    <t>Planung 2004</t>
  </si>
  <si>
    <t>Gymnasium Rotenburg (W.)</t>
  </si>
  <si>
    <t>Schülerzahlen 2004:</t>
  </si>
  <si>
    <t>Anmeldungen 5. Schuljahr incl. Außenstelle</t>
  </si>
  <si>
    <t>Anmeldungen 6. Schuljahr incl. Außenstelle</t>
  </si>
  <si>
    <t>Anmeldungen 7. Schuljahr incl. Außenstelle</t>
  </si>
  <si>
    <t>Planung Schullastenausgleich 1998 - 2004</t>
  </si>
  <si>
    <t>Ratsgymnasium Rotenburg (W.)</t>
  </si>
  <si>
    <t>St.-Viti-Gymna-sium Zeven</t>
  </si>
  <si>
    <t>Die Planung für das Haushaltsjahr 2004 enthält die jeweiligen Haushaltsansätze sowie die Schülerzahlen zum Stichtag 02. September 2004.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</si>
</sst>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DM-407]"/>
    <numFmt numFmtId="165" formatCode="#,##0.00\ &quot;€&quot;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1" fillId="0" borderId="15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165" fontId="6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164" fontId="1" fillId="0" borderId="17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64" fontId="8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65" fontId="1" fillId="2" borderId="19" xfId="0" applyNumberFormat="1" applyFont="1" applyFill="1" applyBorder="1" applyAlignment="1">
      <alignment/>
    </xf>
    <xf numFmtId="165" fontId="1" fillId="2" borderId="20" xfId="0" applyNumberFormat="1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165" fontId="1" fillId="3" borderId="13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165" fontId="1" fillId="3" borderId="23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9" xfId="0" applyFont="1" applyBorder="1" applyAlignment="1">
      <alignment horizontal="left"/>
    </xf>
    <xf numFmtId="0" fontId="2" fillId="0" borderId="26" xfId="0" applyFont="1" applyBorder="1" applyAlignment="1">
      <alignment/>
    </xf>
    <xf numFmtId="165" fontId="1" fillId="0" borderId="27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165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8" xfId="0" applyFont="1" applyFill="1" applyBorder="1" applyAlignment="1">
      <alignment horizontal="center"/>
    </xf>
    <xf numFmtId="165" fontId="0" fillId="4" borderId="6" xfId="0" applyNumberFormat="1" applyFill="1" applyBorder="1" applyAlignment="1">
      <alignment/>
    </xf>
    <xf numFmtId="165" fontId="0" fillId="4" borderId="7" xfId="0" applyNumberFormat="1" applyFill="1" applyBorder="1" applyAlignment="1">
      <alignment/>
    </xf>
    <xf numFmtId="165" fontId="0" fillId="4" borderId="8" xfId="0" applyNumberFormat="1" applyFill="1" applyBorder="1" applyAlignment="1">
      <alignment/>
    </xf>
    <xf numFmtId="165" fontId="7" fillId="4" borderId="7" xfId="0" applyNumberFormat="1" applyFont="1" applyFill="1" applyBorder="1" applyAlignment="1">
      <alignment/>
    </xf>
    <xf numFmtId="165" fontId="1" fillId="4" borderId="15" xfId="0" applyNumberFormat="1" applyFont="1" applyFill="1" applyBorder="1" applyAlignment="1">
      <alignment/>
    </xf>
    <xf numFmtId="165" fontId="6" fillId="4" borderId="10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165" fontId="1" fillId="4" borderId="27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7" fillId="4" borderId="10" xfId="0" applyNumberFormat="1" applyFont="1" applyFill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165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5" fontId="1" fillId="3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5" fontId="1" fillId="2" borderId="39" xfId="0" applyNumberFormat="1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1">
      <pane xSplit="1" ySplit="12" topLeftCell="B1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6" sqref="E116"/>
    </sheetView>
  </sheetViews>
  <sheetFormatPr defaultColWidth="11.421875" defaultRowHeight="12.75"/>
  <cols>
    <col min="1" max="1" width="39.28125" style="0" customWidth="1"/>
    <col min="2" max="2" width="13.57421875" style="0" bestFit="1" customWidth="1"/>
    <col min="3" max="3" width="15.00390625" style="0" customWidth="1"/>
    <col min="4" max="4" width="15.421875" style="0" customWidth="1"/>
    <col min="5" max="5" width="13.7109375" style="0" customWidth="1"/>
    <col min="6" max="6" width="16.140625" style="0" bestFit="1" customWidth="1"/>
    <col min="7" max="7" width="11.7109375" style="0" bestFit="1" customWidth="1"/>
    <col min="8" max="9" width="15.140625" style="0" bestFit="1" customWidth="1"/>
    <col min="10" max="12" width="13.28125" style="0" bestFit="1" customWidth="1"/>
    <col min="14" max="14" width="11.7109375" style="0" bestFit="1" customWidth="1"/>
  </cols>
  <sheetData>
    <row r="1" s="2" customFormat="1" ht="12.75">
      <c r="A1" s="2" t="s">
        <v>37</v>
      </c>
    </row>
    <row r="2" s="2" customFormat="1" ht="12.75">
      <c r="A2" s="2" t="s">
        <v>0</v>
      </c>
    </row>
    <row r="4" spans="1:10" ht="12.75">
      <c r="A4" t="s">
        <v>1</v>
      </c>
      <c r="J4" s="21"/>
    </row>
    <row r="5" ht="12.75">
      <c r="J5" s="21"/>
    </row>
    <row r="6" spans="1:10" s="1" customFormat="1" ht="12.75">
      <c r="A6" s="2" t="s">
        <v>40</v>
      </c>
      <c r="J6" s="90"/>
    </row>
    <row r="7" ht="12.75">
      <c r="J7" s="21"/>
    </row>
    <row r="8" ht="13.5" thickBot="1">
      <c r="I8" s="21"/>
    </row>
    <row r="9" spans="1:12" s="9" customFormat="1" ht="15.75">
      <c r="A9" s="132" t="s">
        <v>15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13.5" customHeight="1" thickBot="1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12" s="1" customFormat="1" ht="12.75">
      <c r="A11" s="3" t="s">
        <v>2</v>
      </c>
      <c r="B11" s="4">
        <v>1998</v>
      </c>
      <c r="C11" s="5"/>
      <c r="D11" s="4">
        <v>1999</v>
      </c>
      <c r="E11" s="5"/>
      <c r="F11" s="4">
        <v>2000</v>
      </c>
      <c r="G11" s="5"/>
      <c r="H11" s="4">
        <v>2001</v>
      </c>
      <c r="I11" s="5"/>
      <c r="J11" s="3">
        <v>2002</v>
      </c>
      <c r="K11" s="3">
        <v>2003</v>
      </c>
      <c r="L11" s="94" t="s">
        <v>31</v>
      </c>
    </row>
    <row r="12" spans="1:12" s="1" customFormat="1" ht="13.5" thickBot="1">
      <c r="A12" s="6"/>
      <c r="B12" s="7" t="s">
        <v>3</v>
      </c>
      <c r="C12" s="77" t="s">
        <v>4</v>
      </c>
      <c r="D12" s="7" t="s">
        <v>3</v>
      </c>
      <c r="E12" s="77" t="s">
        <v>4</v>
      </c>
      <c r="F12" s="7" t="s">
        <v>3</v>
      </c>
      <c r="G12" s="77" t="s">
        <v>4</v>
      </c>
      <c r="H12" s="7" t="s">
        <v>3</v>
      </c>
      <c r="I12" s="77" t="s">
        <v>4</v>
      </c>
      <c r="J12" s="8" t="s">
        <v>4</v>
      </c>
      <c r="K12" s="8" t="s">
        <v>4</v>
      </c>
      <c r="L12" s="95" t="s">
        <v>4</v>
      </c>
    </row>
    <row r="13" spans="1:12" ht="12.75">
      <c r="A13" s="78" t="s">
        <v>13</v>
      </c>
      <c r="B13" s="117">
        <v>402637.65</v>
      </c>
      <c r="C13" s="120">
        <f>B13/1.95583</f>
        <v>205865.36150892463</v>
      </c>
      <c r="D13" s="117">
        <v>390491.6</v>
      </c>
      <c r="E13" s="120">
        <f aca="true" t="shared" si="0" ref="E13:E21">D13/1.95583</f>
        <v>199655.18475532127</v>
      </c>
      <c r="F13" s="117">
        <v>470614.98</v>
      </c>
      <c r="G13" s="120">
        <f>F13/1.95583</f>
        <v>240621.61844332074</v>
      </c>
      <c r="H13" s="117">
        <v>376142.9</v>
      </c>
      <c r="I13" s="120">
        <f aca="true" t="shared" si="1" ref="I13:I21">H13/1.95583</f>
        <v>192318.8109396011</v>
      </c>
      <c r="J13" s="114">
        <v>209525.74</v>
      </c>
      <c r="K13" s="10">
        <v>141810.48</v>
      </c>
      <c r="L13" s="96">
        <v>153100</v>
      </c>
    </row>
    <row r="14" spans="1:12" ht="12.75">
      <c r="A14" s="37" t="s">
        <v>23</v>
      </c>
      <c r="B14" s="118"/>
      <c r="C14" s="121"/>
      <c r="D14" s="118">
        <v>49363.9</v>
      </c>
      <c r="E14" s="121">
        <f t="shared" si="0"/>
        <v>25239.36129418201</v>
      </c>
      <c r="F14" s="118">
        <v>44342.09</v>
      </c>
      <c r="G14" s="121">
        <f>F14/1.95583</f>
        <v>22671.750612272026</v>
      </c>
      <c r="H14" s="118">
        <v>50290.77</v>
      </c>
      <c r="I14" s="121">
        <f t="shared" si="1"/>
        <v>25713.26240010635</v>
      </c>
      <c r="J14" s="115"/>
      <c r="K14" s="11">
        <v>27346.66</v>
      </c>
      <c r="L14" s="97">
        <v>20800</v>
      </c>
    </row>
    <row r="15" spans="1:12" ht="12.75">
      <c r="A15" s="37" t="s">
        <v>14</v>
      </c>
      <c r="B15" s="118"/>
      <c r="C15" s="121"/>
      <c r="D15" s="118">
        <v>20316.17</v>
      </c>
      <c r="E15" s="121">
        <f t="shared" si="0"/>
        <v>10387.492778002177</v>
      </c>
      <c r="F15" s="118">
        <v>18158.41</v>
      </c>
      <c r="G15" s="121">
        <f>F15/1.95583</f>
        <v>9284.247608432226</v>
      </c>
      <c r="H15" s="118">
        <v>19151.86</v>
      </c>
      <c r="I15" s="121">
        <f t="shared" si="1"/>
        <v>9792.19052780661</v>
      </c>
      <c r="J15" s="115"/>
      <c r="K15" s="11">
        <v>9740.54</v>
      </c>
      <c r="L15" s="97">
        <v>17900</v>
      </c>
    </row>
    <row r="16" spans="1:12" ht="12.75">
      <c r="A16" s="37" t="s">
        <v>6</v>
      </c>
      <c r="B16" s="118"/>
      <c r="C16" s="121"/>
      <c r="D16" s="118"/>
      <c r="E16" s="121">
        <f t="shared" si="0"/>
        <v>0</v>
      </c>
      <c r="F16" s="118"/>
      <c r="G16" s="121">
        <f aca="true" t="shared" si="2" ref="G16:G21">F16/1.95583</f>
        <v>0</v>
      </c>
      <c r="H16" s="118"/>
      <c r="I16" s="121">
        <f t="shared" si="1"/>
        <v>0</v>
      </c>
      <c r="J16" s="115"/>
      <c r="K16" s="11"/>
      <c r="L16" s="97"/>
    </row>
    <row r="17" spans="1:12" ht="12.75">
      <c r="A17" s="37" t="s">
        <v>7</v>
      </c>
      <c r="B17" s="118"/>
      <c r="C17" s="121"/>
      <c r="D17" s="118"/>
      <c r="E17" s="121">
        <f t="shared" si="0"/>
        <v>0</v>
      </c>
      <c r="F17" s="118"/>
      <c r="G17" s="121">
        <f t="shared" si="2"/>
        <v>0</v>
      </c>
      <c r="H17" s="118"/>
      <c r="I17" s="121">
        <f t="shared" si="1"/>
        <v>0</v>
      </c>
      <c r="J17" s="115"/>
      <c r="K17" s="11"/>
      <c r="L17" s="97"/>
    </row>
    <row r="18" spans="1:12" ht="12.75">
      <c r="A18" s="37" t="s">
        <v>8</v>
      </c>
      <c r="B18" s="118"/>
      <c r="C18" s="121"/>
      <c r="D18" s="118"/>
      <c r="E18" s="121">
        <f t="shared" si="0"/>
        <v>0</v>
      </c>
      <c r="F18" s="118"/>
      <c r="G18" s="121">
        <f t="shared" si="2"/>
        <v>0</v>
      </c>
      <c r="H18" s="118"/>
      <c r="I18" s="121">
        <f t="shared" si="1"/>
        <v>0</v>
      </c>
      <c r="J18" s="115"/>
      <c r="K18" s="11">
        <v>46.46</v>
      </c>
      <c r="L18" s="97">
        <v>500</v>
      </c>
    </row>
    <row r="19" spans="1:12" ht="12.75">
      <c r="A19" s="37" t="s">
        <v>9</v>
      </c>
      <c r="B19" s="118"/>
      <c r="C19" s="121"/>
      <c r="D19" s="118"/>
      <c r="E19" s="121">
        <f t="shared" si="0"/>
        <v>0</v>
      </c>
      <c r="F19" s="118"/>
      <c r="G19" s="121">
        <f t="shared" si="2"/>
        <v>0</v>
      </c>
      <c r="H19" s="118"/>
      <c r="I19" s="121">
        <f t="shared" si="1"/>
        <v>0</v>
      </c>
      <c r="J19" s="115"/>
      <c r="K19" s="11"/>
      <c r="L19" s="97"/>
    </row>
    <row r="20" spans="1:12" ht="12.75">
      <c r="A20" s="37" t="s">
        <v>10</v>
      </c>
      <c r="B20" s="118"/>
      <c r="C20" s="121"/>
      <c r="D20" s="118"/>
      <c r="E20" s="121">
        <f t="shared" si="0"/>
        <v>0</v>
      </c>
      <c r="F20" s="118"/>
      <c r="G20" s="121">
        <f t="shared" si="2"/>
        <v>0</v>
      </c>
      <c r="H20" s="118"/>
      <c r="I20" s="121">
        <f t="shared" si="1"/>
        <v>0</v>
      </c>
      <c r="J20" s="115"/>
      <c r="K20" s="11"/>
      <c r="L20" s="97"/>
    </row>
    <row r="21" spans="1:12" ht="13.5" thickBot="1">
      <c r="A21" s="37" t="s">
        <v>11</v>
      </c>
      <c r="B21" s="119"/>
      <c r="C21" s="122"/>
      <c r="D21" s="119">
        <v>18695.4</v>
      </c>
      <c r="E21" s="122">
        <f t="shared" si="0"/>
        <v>9558.806235715783</v>
      </c>
      <c r="F21" s="119">
        <v>15888.2</v>
      </c>
      <c r="G21" s="122">
        <f t="shared" si="2"/>
        <v>8123.507666821759</v>
      </c>
      <c r="H21" s="119">
        <v>19528.09</v>
      </c>
      <c r="I21" s="122">
        <f t="shared" si="1"/>
        <v>9984.553872269062</v>
      </c>
      <c r="J21" s="116"/>
      <c r="K21" s="12">
        <v>9081.87</v>
      </c>
      <c r="L21" s="98">
        <v>13600</v>
      </c>
    </row>
    <row r="22" spans="1:12" ht="12.75">
      <c r="A22" s="37" t="s">
        <v>24</v>
      </c>
      <c r="B22" s="13">
        <v>9652.22</v>
      </c>
      <c r="C22" s="14">
        <f>B22/1.95583</f>
        <v>4935.1017215197635</v>
      </c>
      <c r="D22" s="13">
        <v>7760.42</v>
      </c>
      <c r="E22" s="14">
        <f>D22/1.95583</f>
        <v>3967.839740672758</v>
      </c>
      <c r="F22" s="13">
        <v>5345.04</v>
      </c>
      <c r="G22" s="14">
        <f>F22/1.95583</f>
        <v>2732.8755566690356</v>
      </c>
      <c r="H22" s="13">
        <v>3642.28</v>
      </c>
      <c r="I22" s="14">
        <f>H22/1.95583</f>
        <v>1862.2681930433628</v>
      </c>
      <c r="J22" s="11">
        <v>5760.59</v>
      </c>
      <c r="K22" s="11">
        <v>4365.32</v>
      </c>
      <c r="L22" s="97">
        <v>4700</v>
      </c>
    </row>
    <row r="23" spans="1:12" ht="12.75">
      <c r="A23" s="37" t="s">
        <v>25</v>
      </c>
      <c r="B23" s="13">
        <v>10</v>
      </c>
      <c r="C23" s="14">
        <f>B23/1.95583</f>
        <v>5.112918811962185</v>
      </c>
      <c r="D23" s="13">
        <v>18</v>
      </c>
      <c r="E23" s="14">
        <f>D23/1.95583</f>
        <v>9.203253861531932</v>
      </c>
      <c r="F23" s="13">
        <v>50</v>
      </c>
      <c r="G23" s="14">
        <f>F23/1.95583</f>
        <v>25.564594059810926</v>
      </c>
      <c r="H23" s="13">
        <v>0</v>
      </c>
      <c r="I23" s="14">
        <f>H23/1.95583</f>
        <v>0</v>
      </c>
      <c r="J23" s="11">
        <v>0</v>
      </c>
      <c r="K23" s="11">
        <v>0</v>
      </c>
      <c r="L23" s="97">
        <v>0</v>
      </c>
    </row>
    <row r="24" spans="1:14" ht="12.75">
      <c r="A24" s="37" t="s">
        <v>5</v>
      </c>
      <c r="B24" s="53">
        <v>247628.69</v>
      </c>
      <c r="C24" s="14">
        <f>B24/1.95583</f>
        <v>126610.53874825522</v>
      </c>
      <c r="D24" s="13">
        <v>193313.46</v>
      </c>
      <c r="E24" s="14">
        <f>D24/1.95583</f>
        <v>98839.60262394993</v>
      </c>
      <c r="F24" s="13">
        <v>229170.96</v>
      </c>
      <c r="G24" s="14">
        <f>F24/1.95583</f>
        <v>117173.25125394334</v>
      </c>
      <c r="H24" s="13">
        <v>226622.57</v>
      </c>
      <c r="I24" s="14">
        <f>H24/1.95583</f>
        <v>115870.28013682172</v>
      </c>
      <c r="J24" s="11">
        <v>121147.11</v>
      </c>
      <c r="K24" s="11">
        <v>122124.32</v>
      </c>
      <c r="L24" s="97">
        <v>124700</v>
      </c>
      <c r="N24" s="21"/>
    </row>
    <row r="25" spans="1:12" s="1" customFormat="1" ht="12.75">
      <c r="A25" s="38" t="s">
        <v>12</v>
      </c>
      <c r="B25" s="52">
        <f>B24+B23+B22+B13</f>
        <v>659928.56</v>
      </c>
      <c r="C25" s="55">
        <f aca="true" t="shared" si="3" ref="C25:J25">C24+C23+C22+C13</f>
        <v>337416.11489751155</v>
      </c>
      <c r="D25" s="52">
        <f t="shared" si="3"/>
        <v>591583.48</v>
      </c>
      <c r="E25" s="55">
        <f t="shared" si="3"/>
        <v>302471.8303738055</v>
      </c>
      <c r="F25" s="52">
        <f t="shared" si="3"/>
        <v>705180.98</v>
      </c>
      <c r="G25" s="55">
        <f t="shared" si="3"/>
        <v>360553.3098479929</v>
      </c>
      <c r="H25" s="52">
        <f t="shared" si="3"/>
        <v>606407.75</v>
      </c>
      <c r="I25" s="55">
        <f t="shared" si="3"/>
        <v>310051.3592694662</v>
      </c>
      <c r="J25" s="55">
        <f t="shared" si="3"/>
        <v>336433.44</v>
      </c>
      <c r="K25" s="55">
        <f>K24+K23+K22+K21+K20+K19+K18+K17+K16+K15+K14+K13</f>
        <v>314515.65</v>
      </c>
      <c r="L25" s="99">
        <f>L24+L23+L22+L21+L20+L19+L18+L17+L16+L15+L14+L13</f>
        <v>335300</v>
      </c>
    </row>
    <row r="26" spans="1:12" s="1" customFormat="1" ht="12.75">
      <c r="A26" s="39"/>
      <c r="B26" s="15"/>
      <c r="C26" s="16"/>
      <c r="D26" s="15"/>
      <c r="E26" s="16"/>
      <c r="F26" s="15"/>
      <c r="G26" s="16"/>
      <c r="H26" s="15"/>
      <c r="I26" s="16"/>
      <c r="J26" s="16"/>
      <c r="K26" s="40"/>
      <c r="L26" s="100"/>
    </row>
    <row r="27" spans="1:12" s="1" customFormat="1" ht="12.75">
      <c r="A27" s="41" t="s">
        <v>26</v>
      </c>
      <c r="B27" s="25">
        <v>35712.74</v>
      </c>
      <c r="C27" s="26">
        <f>B27/1.95583</f>
        <v>18259.63401727144</v>
      </c>
      <c r="D27" s="25">
        <v>11204.43</v>
      </c>
      <c r="E27" s="26">
        <f>D27/1.95583</f>
        <v>5728.734092431347</v>
      </c>
      <c r="F27" s="25">
        <v>13868.13</v>
      </c>
      <c r="G27" s="26">
        <f>F27/1.95583</f>
        <v>7090.662276373713</v>
      </c>
      <c r="H27" s="25">
        <v>20563.48</v>
      </c>
      <c r="I27" s="26">
        <f>H27/1.95583</f>
        <v>10513.940373140815</v>
      </c>
      <c r="J27" s="26">
        <v>11656.49</v>
      </c>
      <c r="K27" s="42">
        <v>13102.53</v>
      </c>
      <c r="L27" s="101">
        <v>6500</v>
      </c>
    </row>
    <row r="28" spans="1:12" s="1" customFormat="1" ht="12.75">
      <c r="A28" s="41" t="s">
        <v>27</v>
      </c>
      <c r="B28" s="27">
        <f aca="true" t="shared" si="4" ref="B28:L28">B25-B27</f>
        <v>624215.8200000001</v>
      </c>
      <c r="C28" s="28">
        <f t="shared" si="4"/>
        <v>319156.4808802401</v>
      </c>
      <c r="D28" s="27">
        <f t="shared" si="4"/>
        <v>580379.0499999999</v>
      </c>
      <c r="E28" s="29">
        <f t="shared" si="4"/>
        <v>296743.0962813741</v>
      </c>
      <c r="F28" s="27">
        <f t="shared" si="4"/>
        <v>691312.85</v>
      </c>
      <c r="G28" s="28">
        <f t="shared" si="4"/>
        <v>353462.6475716192</v>
      </c>
      <c r="H28" s="26">
        <f t="shared" si="4"/>
        <v>585844.27</v>
      </c>
      <c r="I28" s="55">
        <f t="shared" si="4"/>
        <v>299537.4188963254</v>
      </c>
      <c r="J28" s="55">
        <f t="shared" si="4"/>
        <v>324776.95</v>
      </c>
      <c r="K28" s="43">
        <f t="shared" si="4"/>
        <v>301413.12</v>
      </c>
      <c r="L28" s="102">
        <f t="shared" si="4"/>
        <v>328800</v>
      </c>
    </row>
    <row r="29" spans="1:12" s="1" customFormat="1" ht="12.75">
      <c r="A29" s="39"/>
      <c r="B29" s="15"/>
      <c r="C29" s="16"/>
      <c r="D29" s="15"/>
      <c r="E29" s="16"/>
      <c r="F29" s="15"/>
      <c r="G29" s="16"/>
      <c r="H29" s="15"/>
      <c r="I29" s="16"/>
      <c r="J29" s="16"/>
      <c r="K29" s="40"/>
      <c r="L29" s="40"/>
    </row>
    <row r="30" spans="1:12" s="1" customFormat="1" ht="12.75">
      <c r="A30" s="39"/>
      <c r="B30" s="15"/>
      <c r="C30" s="16"/>
      <c r="D30" s="15"/>
      <c r="E30" s="16"/>
      <c r="F30" s="15"/>
      <c r="G30" s="16"/>
      <c r="H30" s="15"/>
      <c r="I30" s="16"/>
      <c r="J30" s="16"/>
      <c r="K30" s="40"/>
      <c r="L30" s="40"/>
    </row>
    <row r="31" spans="1:12" s="1" customFormat="1" ht="12.75">
      <c r="A31" s="79" t="s">
        <v>29</v>
      </c>
      <c r="B31" s="124">
        <v>1998</v>
      </c>
      <c r="C31" s="124"/>
      <c r="D31" s="124">
        <v>1999</v>
      </c>
      <c r="E31" s="124">
        <v>1999</v>
      </c>
      <c r="F31" s="124">
        <v>2000</v>
      </c>
      <c r="G31" s="124">
        <v>2000</v>
      </c>
      <c r="H31" s="124">
        <v>2001</v>
      </c>
      <c r="I31" s="124">
        <v>2001</v>
      </c>
      <c r="J31" s="20">
        <v>2002</v>
      </c>
      <c r="K31" s="51">
        <v>2003</v>
      </c>
      <c r="L31" s="103">
        <v>2004</v>
      </c>
    </row>
    <row r="32" spans="1:12" s="1" customFormat="1" ht="12.75">
      <c r="A32" s="160" t="s">
        <v>28</v>
      </c>
      <c r="B32" s="128">
        <v>482</v>
      </c>
      <c r="C32" s="129"/>
      <c r="D32" s="128">
        <v>482</v>
      </c>
      <c r="E32" s="129"/>
      <c r="F32" s="128">
        <v>502</v>
      </c>
      <c r="G32" s="129"/>
      <c r="H32" s="128">
        <v>522</v>
      </c>
      <c r="I32" s="129"/>
      <c r="J32" s="162">
        <v>546</v>
      </c>
      <c r="K32" s="164">
        <v>538</v>
      </c>
      <c r="L32" s="147">
        <v>936</v>
      </c>
    </row>
    <row r="33" spans="1:12" ht="12.75">
      <c r="A33" s="161"/>
      <c r="B33" s="130"/>
      <c r="C33" s="131"/>
      <c r="D33" s="130">
        <v>1999</v>
      </c>
      <c r="E33" s="131">
        <v>1999</v>
      </c>
      <c r="F33" s="130">
        <v>2000</v>
      </c>
      <c r="G33" s="131">
        <v>2000</v>
      </c>
      <c r="H33" s="130">
        <v>2001</v>
      </c>
      <c r="I33" s="131">
        <v>2001</v>
      </c>
      <c r="J33" s="163"/>
      <c r="K33" s="165">
        <v>2003</v>
      </c>
      <c r="L33" s="148"/>
    </row>
    <row r="34" spans="1:12" s="1" customFormat="1" ht="13.5" thickBot="1">
      <c r="A34" s="80" t="s">
        <v>17</v>
      </c>
      <c r="B34" s="125">
        <f>C28/B32</f>
        <v>662.1503752702076</v>
      </c>
      <c r="C34" s="125"/>
      <c r="D34" s="125">
        <f>E28/D32</f>
        <v>615.6495773472492</v>
      </c>
      <c r="E34" s="125"/>
      <c r="F34" s="125">
        <f>G28/F32</f>
        <v>704.1088597044208</v>
      </c>
      <c r="G34" s="125"/>
      <c r="H34" s="125">
        <f>I28/H32</f>
        <v>573.8264729814663</v>
      </c>
      <c r="I34" s="125"/>
      <c r="J34" s="81">
        <f>J28/J32</f>
        <v>594.8295787545787</v>
      </c>
      <c r="K34" s="81">
        <f>K28/K32</f>
        <v>560.247434944238</v>
      </c>
      <c r="L34" s="104">
        <f>L28/L32</f>
        <v>351.28205128205127</v>
      </c>
    </row>
    <row r="35" spans="1:12" s="1" customFormat="1" ht="12.75">
      <c r="A35" s="82"/>
      <c r="B35" s="15"/>
      <c r="C35" s="16"/>
      <c r="D35" s="15"/>
      <c r="E35" s="16"/>
      <c r="F35" s="15"/>
      <c r="G35" s="16"/>
      <c r="H35" s="15"/>
      <c r="I35" s="16"/>
      <c r="J35" s="16"/>
      <c r="K35" s="40"/>
      <c r="L35" s="40"/>
    </row>
    <row r="36" spans="1:12" s="1" customFormat="1" ht="12.75">
      <c r="A36" s="7"/>
      <c r="B36" s="15"/>
      <c r="C36" s="16"/>
      <c r="D36" s="15"/>
      <c r="E36" s="16"/>
      <c r="F36" s="15"/>
      <c r="G36" s="16"/>
      <c r="H36" s="15"/>
      <c r="I36" s="16"/>
      <c r="J36" s="16"/>
      <c r="K36" s="40"/>
      <c r="L36" s="40"/>
    </row>
    <row r="37" spans="1:12" ht="13.5" thickBot="1">
      <c r="A37" s="34"/>
      <c r="B37" s="83"/>
      <c r="C37" s="35"/>
      <c r="D37" s="83"/>
      <c r="E37" s="35"/>
      <c r="F37" s="83"/>
      <c r="G37" s="35"/>
      <c r="H37" s="83"/>
      <c r="I37" s="35"/>
      <c r="J37" s="35"/>
      <c r="K37" s="36"/>
      <c r="L37" s="36"/>
    </row>
    <row r="38" spans="1:12" ht="12.75" customHeight="1">
      <c r="A38" s="132" t="s">
        <v>32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1"/>
    </row>
    <row r="39" spans="1:12" ht="13.5" customHeight="1" thickBo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4"/>
    </row>
    <row r="40" spans="1:12" s="1" customFormat="1" ht="12.75">
      <c r="A40" s="3" t="s">
        <v>2</v>
      </c>
      <c r="B40" s="4">
        <v>1998</v>
      </c>
      <c r="C40" s="5"/>
      <c r="D40" s="4">
        <v>1999</v>
      </c>
      <c r="E40" s="5"/>
      <c r="F40" s="4">
        <v>2000</v>
      </c>
      <c r="G40" s="5"/>
      <c r="H40" s="4">
        <v>2001</v>
      </c>
      <c r="I40" s="5"/>
      <c r="J40" s="3">
        <v>2002</v>
      </c>
      <c r="K40" s="3">
        <v>2003</v>
      </c>
      <c r="L40" s="94" t="s">
        <v>31</v>
      </c>
    </row>
    <row r="41" spans="1:12" s="1" customFormat="1" ht="13.5" thickBot="1">
      <c r="A41" s="6"/>
      <c r="B41" s="7" t="s">
        <v>3</v>
      </c>
      <c r="C41" s="18" t="s">
        <v>4</v>
      </c>
      <c r="D41" s="19" t="s">
        <v>3</v>
      </c>
      <c r="E41" s="18" t="s">
        <v>4</v>
      </c>
      <c r="F41" s="19" t="s">
        <v>3</v>
      </c>
      <c r="G41" s="18" t="s">
        <v>4</v>
      </c>
      <c r="H41" s="19" t="s">
        <v>3</v>
      </c>
      <c r="I41" s="18" t="s">
        <v>4</v>
      </c>
      <c r="J41" s="8" t="s">
        <v>4</v>
      </c>
      <c r="K41" s="8" t="s">
        <v>4</v>
      </c>
      <c r="L41" s="105" t="s">
        <v>4</v>
      </c>
    </row>
    <row r="42" spans="1:12" ht="12.75">
      <c r="A42" s="37" t="s">
        <v>13</v>
      </c>
      <c r="B42" s="117">
        <v>384811.4</v>
      </c>
      <c r="C42" s="120">
        <f>B42/1.95583</f>
        <v>196750.9446117505</v>
      </c>
      <c r="D42" s="117">
        <v>421881.66</v>
      </c>
      <c r="E42" s="120">
        <f aca="true" t="shared" si="5" ref="E42:E50">D42/1.95583</f>
        <v>215704.66758358342</v>
      </c>
      <c r="F42" s="117">
        <v>415124.55</v>
      </c>
      <c r="G42" s="120">
        <f>F42/1.95583</f>
        <v>212249.81210023366</v>
      </c>
      <c r="H42" s="117">
        <v>429654.92</v>
      </c>
      <c r="I42" s="120">
        <f aca="true" t="shared" si="6" ref="I42:I50">H42/1.95583</f>
        <v>219679.07231201074</v>
      </c>
      <c r="J42" s="114">
        <v>275537.62</v>
      </c>
      <c r="K42" s="10">
        <v>172449.78</v>
      </c>
      <c r="L42" s="96">
        <v>230400</v>
      </c>
    </row>
    <row r="43" spans="1:12" ht="12.75">
      <c r="A43" s="37" t="s">
        <v>23</v>
      </c>
      <c r="B43" s="118">
        <v>34910</v>
      </c>
      <c r="C43" s="121">
        <f>B43/1.95583</f>
        <v>17849.199572559988</v>
      </c>
      <c r="D43" s="118">
        <v>61201.46</v>
      </c>
      <c r="E43" s="121">
        <f t="shared" si="5"/>
        <v>31291.80961535512</v>
      </c>
      <c r="F43" s="118">
        <v>80067.29</v>
      </c>
      <c r="G43" s="121">
        <f>F43/1.95583</f>
        <v>40937.75532638317</v>
      </c>
      <c r="H43" s="118">
        <v>48805.35</v>
      </c>
      <c r="I43" s="121">
        <f t="shared" si="6"/>
        <v>24953.779213939863</v>
      </c>
      <c r="J43" s="115"/>
      <c r="K43" s="11">
        <v>24996.19</v>
      </c>
      <c r="L43" s="97">
        <v>25000</v>
      </c>
    </row>
    <row r="44" spans="1:12" ht="12.75">
      <c r="A44" s="37" t="s">
        <v>14</v>
      </c>
      <c r="B44" s="118">
        <v>17350.81</v>
      </c>
      <c r="C44" s="121">
        <f>B44/1.95583</f>
        <v>8871.32828517816</v>
      </c>
      <c r="D44" s="118">
        <v>21071.58</v>
      </c>
      <c r="E44" s="121">
        <f>D44/1.95583</f>
        <v>10773.727777976615</v>
      </c>
      <c r="F44" s="118">
        <v>16843.88</v>
      </c>
      <c r="G44" s="121">
        <f>F44/1.95583</f>
        <v>8612.13909184336</v>
      </c>
      <c r="H44" s="118">
        <v>18716.89</v>
      </c>
      <c r="I44" s="121">
        <f t="shared" si="6"/>
        <v>9569.79389824269</v>
      </c>
      <c r="J44" s="115"/>
      <c r="K44" s="11">
        <v>14921.41</v>
      </c>
      <c r="L44" s="97">
        <v>19400</v>
      </c>
    </row>
    <row r="45" spans="1:12" ht="12.75">
      <c r="A45" s="37" t="s">
        <v>6</v>
      </c>
      <c r="B45" s="118"/>
      <c r="C45" s="121">
        <f aca="true" t="shared" si="7" ref="C45:C50">B45/1.95583</f>
        <v>0</v>
      </c>
      <c r="D45" s="118"/>
      <c r="E45" s="121">
        <f t="shared" si="5"/>
        <v>0</v>
      </c>
      <c r="F45" s="118"/>
      <c r="G45" s="121">
        <f aca="true" t="shared" si="8" ref="G45:G50">F45/1.95583</f>
        <v>0</v>
      </c>
      <c r="H45" s="118"/>
      <c r="I45" s="121">
        <f t="shared" si="6"/>
        <v>0</v>
      </c>
      <c r="J45" s="115"/>
      <c r="K45" s="11"/>
      <c r="L45" s="97"/>
    </row>
    <row r="46" spans="1:12" ht="12.75">
      <c r="A46" s="37" t="s">
        <v>7</v>
      </c>
      <c r="B46" s="118"/>
      <c r="C46" s="121">
        <f t="shared" si="7"/>
        <v>0</v>
      </c>
      <c r="D46" s="118"/>
      <c r="E46" s="121">
        <f t="shared" si="5"/>
        <v>0</v>
      </c>
      <c r="F46" s="118"/>
      <c r="G46" s="121">
        <f t="shared" si="8"/>
        <v>0</v>
      </c>
      <c r="H46" s="118"/>
      <c r="I46" s="121">
        <f t="shared" si="6"/>
        <v>0</v>
      </c>
      <c r="J46" s="115"/>
      <c r="K46" s="11"/>
      <c r="L46" s="97">
        <v>500</v>
      </c>
    </row>
    <row r="47" spans="1:12" ht="12.75">
      <c r="A47" s="37" t="s">
        <v>8</v>
      </c>
      <c r="B47" s="118"/>
      <c r="C47" s="121">
        <f t="shared" si="7"/>
        <v>0</v>
      </c>
      <c r="D47" s="118"/>
      <c r="E47" s="121">
        <f t="shared" si="5"/>
        <v>0</v>
      </c>
      <c r="F47" s="118"/>
      <c r="G47" s="121">
        <f t="shared" si="8"/>
        <v>0</v>
      </c>
      <c r="H47" s="118"/>
      <c r="I47" s="121">
        <f t="shared" si="6"/>
        <v>0</v>
      </c>
      <c r="J47" s="115"/>
      <c r="K47" s="11"/>
      <c r="L47" s="97"/>
    </row>
    <row r="48" spans="1:12" ht="12.75">
      <c r="A48" s="37" t="s">
        <v>9</v>
      </c>
      <c r="B48" s="118"/>
      <c r="C48" s="121">
        <f t="shared" si="7"/>
        <v>0</v>
      </c>
      <c r="D48" s="118"/>
      <c r="E48" s="121">
        <f t="shared" si="5"/>
        <v>0</v>
      </c>
      <c r="F48" s="118"/>
      <c r="G48" s="121">
        <f t="shared" si="8"/>
        <v>0</v>
      </c>
      <c r="H48" s="118"/>
      <c r="I48" s="121">
        <f t="shared" si="6"/>
        <v>0</v>
      </c>
      <c r="J48" s="115"/>
      <c r="K48" s="11"/>
      <c r="L48" s="97"/>
    </row>
    <row r="49" spans="1:12" ht="12.75">
      <c r="A49" s="37" t="s">
        <v>10</v>
      </c>
      <c r="B49" s="118"/>
      <c r="C49" s="121">
        <f t="shared" si="7"/>
        <v>0</v>
      </c>
      <c r="D49" s="118"/>
      <c r="E49" s="121">
        <f t="shared" si="5"/>
        <v>0</v>
      </c>
      <c r="F49" s="118"/>
      <c r="G49" s="121">
        <f t="shared" si="8"/>
        <v>0</v>
      </c>
      <c r="H49" s="118"/>
      <c r="I49" s="121">
        <f t="shared" si="6"/>
        <v>0</v>
      </c>
      <c r="J49" s="115"/>
      <c r="K49" s="11"/>
      <c r="L49" s="97"/>
    </row>
    <row r="50" spans="1:12" ht="13.5" thickBot="1">
      <c r="A50" s="37" t="s">
        <v>11</v>
      </c>
      <c r="B50" s="119">
        <v>22418.51</v>
      </c>
      <c r="C50" s="122">
        <f t="shared" si="7"/>
        <v>11462.402151516235</v>
      </c>
      <c r="D50" s="119">
        <v>25208.85</v>
      </c>
      <c r="E50" s="122">
        <f t="shared" si="5"/>
        <v>12889.080339293292</v>
      </c>
      <c r="F50" s="119">
        <v>17612.27</v>
      </c>
      <c r="G50" s="122">
        <f t="shared" si="8"/>
        <v>9005.010660435722</v>
      </c>
      <c r="H50" s="119">
        <v>22223.55</v>
      </c>
      <c r="I50" s="122">
        <f t="shared" si="6"/>
        <v>11362.720686358221</v>
      </c>
      <c r="J50" s="116"/>
      <c r="K50" s="12">
        <v>11574.64</v>
      </c>
      <c r="L50" s="98">
        <v>17000</v>
      </c>
    </row>
    <row r="51" spans="1:12" ht="12.75">
      <c r="A51" s="37" t="s">
        <v>24</v>
      </c>
      <c r="B51" s="13">
        <v>839.88</v>
      </c>
      <c r="C51" s="14">
        <f>B51/1.95583</f>
        <v>429.42382517908</v>
      </c>
      <c r="D51" s="13">
        <v>7497.77</v>
      </c>
      <c r="E51" s="14">
        <f>D51/1.95583</f>
        <v>3833.5489280765714</v>
      </c>
      <c r="F51" s="13">
        <v>6672.44</v>
      </c>
      <c r="G51" s="14">
        <f>F51/1.95583</f>
        <v>3411.564399768896</v>
      </c>
      <c r="H51" s="13">
        <v>5128.3</v>
      </c>
      <c r="I51" s="22">
        <f>H51/1.95583</f>
        <v>2622.0581543385674</v>
      </c>
      <c r="J51" s="11">
        <v>5097.73</v>
      </c>
      <c r="K51" s="11">
        <v>3426.11</v>
      </c>
      <c r="L51" s="97">
        <v>4800</v>
      </c>
    </row>
    <row r="52" spans="1:12" ht="12.75">
      <c r="A52" s="37" t="s">
        <v>25</v>
      </c>
      <c r="B52" s="13">
        <v>73</v>
      </c>
      <c r="C52" s="14">
        <f>B52/1.95583</f>
        <v>37.32430732732395</v>
      </c>
      <c r="D52" s="13">
        <v>58</v>
      </c>
      <c r="E52" s="14">
        <f>D52/1.95583</f>
        <v>29.654929109380674</v>
      </c>
      <c r="F52" s="13">
        <v>68</v>
      </c>
      <c r="G52" s="14">
        <f>F52/1.95583</f>
        <v>34.767847921342856</v>
      </c>
      <c r="H52" s="13">
        <v>21.51</v>
      </c>
      <c r="I52" s="22">
        <f>H52/1.95583</f>
        <v>10.997888364530661</v>
      </c>
      <c r="J52" s="11">
        <v>0</v>
      </c>
      <c r="K52" s="11">
        <v>0</v>
      </c>
      <c r="L52" s="97">
        <v>0</v>
      </c>
    </row>
    <row r="53" spans="1:12" ht="13.5" thickBot="1">
      <c r="A53" s="37" t="s">
        <v>5</v>
      </c>
      <c r="B53" s="13">
        <v>420084.04</v>
      </c>
      <c r="C53" s="14">
        <f>B53/1.95583</f>
        <v>214785.55907210748</v>
      </c>
      <c r="D53" s="13">
        <v>374781.13</v>
      </c>
      <c r="E53" s="14">
        <f>D53/1.95583</f>
        <v>191622.54899454452</v>
      </c>
      <c r="F53" s="13">
        <v>351995.53</v>
      </c>
      <c r="G53" s="14">
        <f>F53/1.95583</f>
        <v>179972.45670635998</v>
      </c>
      <c r="H53" s="13">
        <v>348971.53</v>
      </c>
      <c r="I53" s="22">
        <f>H53/1.95583</f>
        <v>178426.3100576226</v>
      </c>
      <c r="J53" s="11">
        <v>189098.2</v>
      </c>
      <c r="K53" s="11">
        <v>188930.91</v>
      </c>
      <c r="L53" s="97">
        <v>194600</v>
      </c>
    </row>
    <row r="54" spans="1:12" s="1" customFormat="1" ht="13.5" thickBot="1">
      <c r="A54" s="38" t="s">
        <v>12</v>
      </c>
      <c r="B54" s="54">
        <f>B42+B51+B52+B53</f>
        <v>805808.3200000001</v>
      </c>
      <c r="C54" s="56">
        <f>C42+C51+C52+C53</f>
        <v>412003.2518163644</v>
      </c>
      <c r="D54" s="54">
        <f>D42+D51+D52+D53</f>
        <v>804218.56</v>
      </c>
      <c r="E54" s="56">
        <f>E42+E51+E52+E53</f>
        <v>411190.4204353139</v>
      </c>
      <c r="F54" s="54">
        <f>F42+F51+F52+F53</f>
        <v>773860.52</v>
      </c>
      <c r="G54" s="56">
        <f>G53+G52+G51+G42</f>
        <v>395668.6010542839</v>
      </c>
      <c r="H54" s="54">
        <f>H53+H52+H51+H42</f>
        <v>783776.26</v>
      </c>
      <c r="I54" s="56">
        <f>I53+I52+I51+I42</f>
        <v>400738.43841233646</v>
      </c>
      <c r="J54" s="56">
        <f>SUM(J42:J53)</f>
        <v>469733.55</v>
      </c>
      <c r="K54" s="55">
        <f>SUM(K42:K53)</f>
        <v>416299.04000000004</v>
      </c>
      <c r="L54" s="99">
        <f>SUM(L42:L53)</f>
        <v>491700</v>
      </c>
    </row>
    <row r="55" spans="1:12" s="1" customFormat="1" ht="12.75">
      <c r="A55" s="39"/>
      <c r="B55" s="15"/>
      <c r="C55" s="16"/>
      <c r="D55" s="15"/>
      <c r="E55" s="16"/>
      <c r="F55" s="15"/>
      <c r="G55" s="16"/>
      <c r="H55" s="15"/>
      <c r="I55" s="16"/>
      <c r="J55" s="16"/>
      <c r="K55" s="40"/>
      <c r="L55" s="100"/>
    </row>
    <row r="56" spans="1:12" s="1" customFormat="1" ht="12.75">
      <c r="A56" s="41" t="s">
        <v>26</v>
      </c>
      <c r="B56" s="30">
        <v>23307.61</v>
      </c>
      <c r="C56" s="31">
        <f>B56/1.95583</f>
        <v>11916.991763087795</v>
      </c>
      <c r="D56" s="30">
        <v>28476.05</v>
      </c>
      <c r="E56" s="31">
        <f>D56/1.95583</f>
        <v>14559.573173537578</v>
      </c>
      <c r="F56" s="30">
        <v>21532.6</v>
      </c>
      <c r="G56" s="31">
        <f>F56/1.95583</f>
        <v>11009.443561045693</v>
      </c>
      <c r="H56" s="30">
        <v>9969.73</v>
      </c>
      <c r="I56" s="31">
        <f>H56/1.95583</f>
        <v>5097.4420067183755</v>
      </c>
      <c r="J56" s="31">
        <v>2971.42</v>
      </c>
      <c r="K56" s="48">
        <v>13874.7</v>
      </c>
      <c r="L56" s="106">
        <v>9600</v>
      </c>
    </row>
    <row r="57" spans="1:12" s="1" customFormat="1" ht="12.75">
      <c r="A57" s="41" t="s">
        <v>27</v>
      </c>
      <c r="B57" s="32">
        <f>B54-B56</f>
        <v>782500.7100000001</v>
      </c>
      <c r="C57" s="28">
        <f aca="true" t="shared" si="9" ref="C57:L57">C54-C56</f>
        <v>400086.2600532766</v>
      </c>
      <c r="D57" s="27">
        <f t="shared" si="9"/>
        <v>775742.51</v>
      </c>
      <c r="E57" s="28">
        <f t="shared" si="9"/>
        <v>396630.84726177633</v>
      </c>
      <c r="F57" s="33">
        <f t="shared" si="9"/>
        <v>752327.92</v>
      </c>
      <c r="G57" s="28">
        <f t="shared" si="9"/>
        <v>384659.1574932382</v>
      </c>
      <c r="H57" s="27">
        <f t="shared" si="9"/>
        <v>773806.53</v>
      </c>
      <c r="I57" s="28">
        <f t="shared" si="9"/>
        <v>395640.9964056181</v>
      </c>
      <c r="J57" s="28">
        <f t="shared" si="9"/>
        <v>466762.13</v>
      </c>
      <c r="K57" s="49">
        <f t="shared" si="9"/>
        <v>402424.34</v>
      </c>
      <c r="L57" s="107">
        <f t="shared" si="9"/>
        <v>482100</v>
      </c>
    </row>
    <row r="58" spans="1:12" s="1" customFormat="1" ht="12.75">
      <c r="A58" s="39"/>
      <c r="B58" s="15"/>
      <c r="C58" s="16"/>
      <c r="D58" s="15"/>
      <c r="E58" s="16"/>
      <c r="F58" s="15"/>
      <c r="G58" s="16"/>
      <c r="H58" s="15"/>
      <c r="I58" s="16"/>
      <c r="J58" s="16"/>
      <c r="K58" s="40"/>
      <c r="L58" s="40"/>
    </row>
    <row r="59" spans="1:12" s="1" customFormat="1" ht="13.5" thickBot="1">
      <c r="A59" s="39"/>
      <c r="B59" s="15"/>
      <c r="C59" s="16"/>
      <c r="D59" s="15"/>
      <c r="E59" s="16"/>
      <c r="F59" s="15"/>
      <c r="G59" s="16"/>
      <c r="H59" s="15"/>
      <c r="I59" s="16"/>
      <c r="J59" s="16"/>
      <c r="K59" s="40"/>
      <c r="L59" s="40"/>
    </row>
    <row r="60" spans="1:12" s="1" customFormat="1" ht="12.75">
      <c r="A60" s="79" t="s">
        <v>29</v>
      </c>
      <c r="B60" s="124">
        <v>1998</v>
      </c>
      <c r="C60" s="124"/>
      <c r="D60" s="124">
        <v>1999</v>
      </c>
      <c r="E60" s="124">
        <v>1999</v>
      </c>
      <c r="F60" s="124">
        <v>2000</v>
      </c>
      <c r="G60" s="124">
        <v>2000</v>
      </c>
      <c r="H60" s="124">
        <v>2001</v>
      </c>
      <c r="I60" s="124">
        <v>2001</v>
      </c>
      <c r="J60" s="20">
        <v>2002</v>
      </c>
      <c r="K60" s="51">
        <v>2003</v>
      </c>
      <c r="L60" s="94" t="s">
        <v>31</v>
      </c>
    </row>
    <row r="61" spans="1:12" s="1" customFormat="1" ht="12.75">
      <c r="A61" s="160" t="s">
        <v>28</v>
      </c>
      <c r="B61" s="128">
        <v>813</v>
      </c>
      <c r="C61" s="129"/>
      <c r="D61" s="128">
        <v>847</v>
      </c>
      <c r="E61" s="129"/>
      <c r="F61" s="128">
        <v>857</v>
      </c>
      <c r="G61" s="129"/>
      <c r="H61" s="128">
        <v>900</v>
      </c>
      <c r="I61" s="129"/>
      <c r="J61" s="162">
        <v>944</v>
      </c>
      <c r="K61" s="164">
        <v>948</v>
      </c>
      <c r="L61" s="147">
        <v>1376</v>
      </c>
    </row>
    <row r="62" spans="1:12" ht="12.75">
      <c r="A62" s="161"/>
      <c r="B62" s="130"/>
      <c r="C62" s="131"/>
      <c r="D62" s="130">
        <v>1999</v>
      </c>
      <c r="E62" s="131">
        <v>1999</v>
      </c>
      <c r="F62" s="130">
        <v>2000</v>
      </c>
      <c r="G62" s="131">
        <v>2000</v>
      </c>
      <c r="H62" s="130">
        <v>2001</v>
      </c>
      <c r="I62" s="131">
        <v>2001</v>
      </c>
      <c r="J62" s="163"/>
      <c r="K62" s="165">
        <v>2003</v>
      </c>
      <c r="L62" s="148"/>
    </row>
    <row r="63" spans="1:12" s="1" customFormat="1" ht="13.5" thickBot="1">
      <c r="A63" s="80" t="s">
        <v>17</v>
      </c>
      <c r="B63" s="125">
        <f>C57/B61</f>
        <v>492.11102097573996</v>
      </c>
      <c r="C63" s="125"/>
      <c r="D63" s="125">
        <f>E57/D61</f>
        <v>468.2772694944231</v>
      </c>
      <c r="E63" s="125"/>
      <c r="F63" s="125">
        <f>G57/F61</f>
        <v>448.84382437950785</v>
      </c>
      <c r="G63" s="125"/>
      <c r="H63" s="125">
        <f>I57/H61</f>
        <v>439.6011071173534</v>
      </c>
      <c r="I63" s="125"/>
      <c r="J63" s="81">
        <f>J57/J61</f>
        <v>494.4514088983051</v>
      </c>
      <c r="K63" s="81">
        <f>K57/K61</f>
        <v>424.4982489451477</v>
      </c>
      <c r="L63" s="104">
        <f>L57/L61</f>
        <v>350.36337209302326</v>
      </c>
    </row>
    <row r="64" spans="1:12" s="1" customFormat="1" ht="12.75">
      <c r="A64" s="44"/>
      <c r="B64" s="75"/>
      <c r="C64" s="75"/>
      <c r="D64" s="75"/>
      <c r="E64" s="75"/>
      <c r="F64" s="75"/>
      <c r="G64" s="75"/>
      <c r="H64" s="75"/>
      <c r="I64" s="75"/>
      <c r="J64" s="16"/>
      <c r="K64" s="40"/>
      <c r="L64" s="40"/>
    </row>
    <row r="65" spans="1:12" s="1" customFormat="1" ht="12.75">
      <c r="A65" s="44"/>
      <c r="B65" s="75"/>
      <c r="C65" s="75"/>
      <c r="D65" s="75"/>
      <c r="E65" s="75"/>
      <c r="F65" s="75"/>
      <c r="G65" s="75"/>
      <c r="H65" s="75"/>
      <c r="I65" s="75"/>
      <c r="J65" s="16"/>
      <c r="K65" s="40"/>
      <c r="L65" s="40"/>
    </row>
    <row r="66" spans="1:12" s="1" customFormat="1" ht="12.75">
      <c r="A66" s="7"/>
      <c r="B66" s="15"/>
      <c r="C66" s="16"/>
      <c r="D66" s="15"/>
      <c r="E66" s="16"/>
      <c r="F66" s="15"/>
      <c r="G66" s="16"/>
      <c r="H66" s="15"/>
      <c r="I66" s="16"/>
      <c r="J66" s="16"/>
      <c r="K66" s="40"/>
      <c r="L66" s="40"/>
    </row>
    <row r="67" spans="1:12" s="1" customFormat="1" ht="13.5" thickBot="1">
      <c r="A67" s="50"/>
      <c r="B67" s="45"/>
      <c r="C67" s="46"/>
      <c r="D67" s="45"/>
      <c r="E67" s="46"/>
      <c r="F67" s="45"/>
      <c r="G67" s="46"/>
      <c r="H67" s="45"/>
      <c r="I67" s="46"/>
      <c r="J67" s="46"/>
      <c r="K67" s="47"/>
      <c r="L67" s="47"/>
    </row>
    <row r="68" spans="1:12" ht="13.5" thickBo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36"/>
    </row>
    <row r="69" spans="1:12" ht="12.75">
      <c r="A69" s="132" t="s">
        <v>16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6"/>
    </row>
    <row r="70" spans="1:12" ht="13.5" thickBot="1">
      <c r="A70" s="157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/>
    </row>
    <row r="71" spans="1:12" s="1" customFormat="1" ht="12.75">
      <c r="A71" s="3" t="s">
        <v>2</v>
      </c>
      <c r="B71" s="4">
        <v>1998</v>
      </c>
      <c r="C71" s="5"/>
      <c r="D71" s="4">
        <v>1999</v>
      </c>
      <c r="E71" s="5"/>
      <c r="F71" s="4">
        <v>2000</v>
      </c>
      <c r="G71" s="5"/>
      <c r="H71" s="4">
        <v>2001</v>
      </c>
      <c r="I71" s="5"/>
      <c r="J71" s="3">
        <v>2002</v>
      </c>
      <c r="K71" s="3">
        <v>2003</v>
      </c>
      <c r="L71" s="94" t="s">
        <v>31</v>
      </c>
    </row>
    <row r="72" spans="1:12" s="1" customFormat="1" ht="13.5" thickBot="1">
      <c r="A72" s="6"/>
      <c r="B72" s="7" t="s">
        <v>3</v>
      </c>
      <c r="C72" s="18" t="s">
        <v>4</v>
      </c>
      <c r="D72" s="19" t="s">
        <v>3</v>
      </c>
      <c r="E72" s="18" t="s">
        <v>4</v>
      </c>
      <c r="F72" s="19" t="s">
        <v>3</v>
      </c>
      <c r="G72" s="18" t="s">
        <v>4</v>
      </c>
      <c r="H72" s="19" t="s">
        <v>3</v>
      </c>
      <c r="I72" s="18" t="s">
        <v>4</v>
      </c>
      <c r="J72" s="8" t="s">
        <v>4</v>
      </c>
      <c r="K72" s="8" t="s">
        <v>4</v>
      </c>
      <c r="L72" s="105" t="s">
        <v>4</v>
      </c>
    </row>
    <row r="73" spans="1:12" ht="12.75">
      <c r="A73" s="37" t="s">
        <v>13</v>
      </c>
      <c r="B73" s="117">
        <v>323076.45</v>
      </c>
      <c r="C73" s="120">
        <f>B73/1.95583</f>
        <v>165186.36589069603</v>
      </c>
      <c r="D73" s="117">
        <v>297565.39</v>
      </c>
      <c r="E73" s="120">
        <f aca="true" t="shared" si="10" ref="E73:E82">D73/1.95583</f>
        <v>152142.76803198643</v>
      </c>
      <c r="F73" s="117">
        <v>324961.58</v>
      </c>
      <c r="G73" s="120">
        <f>F73/1.95583</f>
        <v>166150.21755469547</v>
      </c>
      <c r="H73" s="117">
        <v>354378.87</v>
      </c>
      <c r="I73" s="120">
        <f aca="true" t="shared" si="11" ref="I73:I82">H73/1.95583</f>
        <v>181191.03909849015</v>
      </c>
      <c r="J73" s="114">
        <v>189648.18</v>
      </c>
      <c r="K73" s="10">
        <v>143348.38</v>
      </c>
      <c r="L73" s="96">
        <v>166900</v>
      </c>
    </row>
    <row r="74" spans="1:12" ht="12.75">
      <c r="A74" s="37" t="s">
        <v>23</v>
      </c>
      <c r="B74" s="118">
        <v>43707.21</v>
      </c>
      <c r="C74" s="121">
        <f>B74/1.95583</f>
        <v>22347.141622738174</v>
      </c>
      <c r="D74" s="118">
        <v>33898.46</v>
      </c>
      <c r="E74" s="121">
        <f t="shared" si="10"/>
        <v>17332.007383054763</v>
      </c>
      <c r="F74" s="118">
        <v>37431.33</v>
      </c>
      <c r="G74" s="121">
        <f>F74/1.95583</f>
        <v>19138.33513137645</v>
      </c>
      <c r="H74" s="118">
        <v>59531.69</v>
      </c>
      <c r="I74" s="121">
        <f t="shared" si="11"/>
        <v>30438.06977089011</v>
      </c>
      <c r="J74" s="115"/>
      <c r="K74" s="11">
        <v>20016.55</v>
      </c>
      <c r="L74" s="97">
        <v>22900</v>
      </c>
    </row>
    <row r="75" spans="1:12" ht="12.75">
      <c r="A75" s="37" t="s">
        <v>14</v>
      </c>
      <c r="B75" s="118">
        <v>18305.85</v>
      </c>
      <c r="C75" s="121">
        <f>B75/1.95583</f>
        <v>9359.632483395795</v>
      </c>
      <c r="D75" s="118">
        <v>23019.06</v>
      </c>
      <c r="E75" s="121">
        <f t="shared" si="10"/>
        <v>11769.458490768626</v>
      </c>
      <c r="F75" s="118">
        <v>22305.98</v>
      </c>
      <c r="G75" s="121">
        <f>F75/1.95583</f>
        <v>11404.866476125226</v>
      </c>
      <c r="H75" s="118">
        <v>24118.7</v>
      </c>
      <c r="I75" s="121">
        <f t="shared" si="11"/>
        <v>12331.695495007236</v>
      </c>
      <c r="J75" s="115"/>
      <c r="K75" s="11">
        <v>13467.98</v>
      </c>
      <c r="L75" s="97">
        <v>20400</v>
      </c>
    </row>
    <row r="76" spans="1:12" ht="12.75">
      <c r="A76" s="37" t="s">
        <v>6</v>
      </c>
      <c r="B76" s="118"/>
      <c r="C76" s="121">
        <f aca="true" t="shared" si="12" ref="C76:C81">B76/1.95583</f>
        <v>0</v>
      </c>
      <c r="D76" s="118"/>
      <c r="E76" s="121">
        <f t="shared" si="10"/>
        <v>0</v>
      </c>
      <c r="F76" s="118"/>
      <c r="G76" s="121">
        <f aca="true" t="shared" si="13" ref="G76:G81">F76/1.95583</f>
        <v>0</v>
      </c>
      <c r="H76" s="118"/>
      <c r="I76" s="121">
        <f t="shared" si="11"/>
        <v>0</v>
      </c>
      <c r="J76" s="115"/>
      <c r="K76" s="11"/>
      <c r="L76" s="97"/>
    </row>
    <row r="77" spans="1:12" ht="12.75">
      <c r="A77" s="37" t="s">
        <v>7</v>
      </c>
      <c r="B77" s="118"/>
      <c r="C77" s="121">
        <f t="shared" si="12"/>
        <v>0</v>
      </c>
      <c r="D77" s="118"/>
      <c r="E77" s="121">
        <f t="shared" si="10"/>
        <v>0</v>
      </c>
      <c r="F77" s="118"/>
      <c r="G77" s="121">
        <f t="shared" si="13"/>
        <v>0</v>
      </c>
      <c r="H77" s="118"/>
      <c r="I77" s="121">
        <f t="shared" si="11"/>
        <v>0</v>
      </c>
      <c r="J77" s="115"/>
      <c r="K77" s="11"/>
      <c r="L77" s="97">
        <v>500</v>
      </c>
    </row>
    <row r="78" spans="1:12" ht="12.75">
      <c r="A78" s="37" t="s">
        <v>8</v>
      </c>
      <c r="B78" s="118"/>
      <c r="C78" s="121">
        <f t="shared" si="12"/>
        <v>0</v>
      </c>
      <c r="D78" s="118"/>
      <c r="E78" s="121">
        <f t="shared" si="10"/>
        <v>0</v>
      </c>
      <c r="F78" s="118"/>
      <c r="G78" s="121">
        <f t="shared" si="13"/>
        <v>0</v>
      </c>
      <c r="H78" s="118"/>
      <c r="I78" s="121">
        <f t="shared" si="11"/>
        <v>0</v>
      </c>
      <c r="J78" s="115"/>
      <c r="K78" s="11"/>
      <c r="L78" s="97"/>
    </row>
    <row r="79" spans="1:12" ht="12.75">
      <c r="A79" s="37" t="s">
        <v>9</v>
      </c>
      <c r="B79" s="118"/>
      <c r="C79" s="121">
        <f t="shared" si="12"/>
        <v>0</v>
      </c>
      <c r="D79" s="118"/>
      <c r="E79" s="121">
        <f t="shared" si="10"/>
        <v>0</v>
      </c>
      <c r="F79" s="118"/>
      <c r="G79" s="121">
        <f t="shared" si="13"/>
        <v>0</v>
      </c>
      <c r="H79" s="118"/>
      <c r="I79" s="121">
        <f t="shared" si="11"/>
        <v>0</v>
      </c>
      <c r="J79" s="115"/>
      <c r="K79" s="11"/>
      <c r="L79" s="97"/>
    </row>
    <row r="80" spans="1:12" ht="12.75">
      <c r="A80" s="37" t="s">
        <v>10</v>
      </c>
      <c r="B80" s="118"/>
      <c r="C80" s="121">
        <f t="shared" si="12"/>
        <v>0</v>
      </c>
      <c r="D80" s="118"/>
      <c r="E80" s="121">
        <f t="shared" si="10"/>
        <v>0</v>
      </c>
      <c r="F80" s="118"/>
      <c r="G80" s="121">
        <f t="shared" si="13"/>
        <v>0</v>
      </c>
      <c r="H80" s="118"/>
      <c r="I80" s="121">
        <f t="shared" si="11"/>
        <v>0</v>
      </c>
      <c r="J80" s="115"/>
      <c r="K80" s="11"/>
      <c r="L80" s="97"/>
    </row>
    <row r="81" spans="1:12" ht="13.5" thickBot="1">
      <c r="A81" s="37" t="s">
        <v>11</v>
      </c>
      <c r="B81" s="119">
        <v>26221.95</v>
      </c>
      <c r="C81" s="122">
        <f t="shared" si="12"/>
        <v>13407.070144133182</v>
      </c>
      <c r="D81" s="119">
        <v>14737.86</v>
      </c>
      <c r="E81" s="122">
        <f t="shared" si="10"/>
        <v>7535.348164206501</v>
      </c>
      <c r="F81" s="119">
        <v>44730.19</v>
      </c>
      <c r="G81" s="122">
        <f t="shared" si="13"/>
        <v>22870.182991364283</v>
      </c>
      <c r="H81" s="119">
        <v>27232.57</v>
      </c>
      <c r="I81" s="122">
        <f t="shared" si="11"/>
        <v>13923.791945107703</v>
      </c>
      <c r="J81" s="116"/>
      <c r="K81" s="12">
        <v>20772.73</v>
      </c>
      <c r="L81" s="98">
        <v>24500</v>
      </c>
    </row>
    <row r="82" spans="1:12" ht="12.75">
      <c r="A82" s="37" t="s">
        <v>24</v>
      </c>
      <c r="B82" s="13">
        <v>4538.22</v>
      </c>
      <c r="C82" s="14">
        <f>B82/1.95583</f>
        <v>2320.3550410823027</v>
      </c>
      <c r="D82" s="13">
        <v>4296</v>
      </c>
      <c r="E82" s="14">
        <f t="shared" si="10"/>
        <v>2196.5099216189546</v>
      </c>
      <c r="F82" s="13">
        <v>2928.91</v>
      </c>
      <c r="G82" s="14">
        <f>F82/1.95583</f>
        <v>1497.5279037544162</v>
      </c>
      <c r="H82" s="13">
        <v>6187.44</v>
      </c>
      <c r="I82" s="14">
        <f t="shared" si="11"/>
        <v>3163.58783738873</v>
      </c>
      <c r="J82" s="11">
        <v>6047.86</v>
      </c>
      <c r="K82" s="11">
        <v>2709.36</v>
      </c>
      <c r="L82" s="97">
        <v>4800</v>
      </c>
    </row>
    <row r="83" spans="1:12" ht="12.75">
      <c r="A83" s="37" t="s">
        <v>25</v>
      </c>
      <c r="B83" s="13">
        <v>80.4</v>
      </c>
      <c r="C83" s="14">
        <f>B83/1.95583</f>
        <v>41.10786724817597</v>
      </c>
      <c r="D83" s="13">
        <v>162.93</v>
      </c>
      <c r="E83" s="14">
        <f>D83/1.95583</f>
        <v>83.30478620329988</v>
      </c>
      <c r="F83" s="13">
        <v>121.8</v>
      </c>
      <c r="G83" s="14">
        <f>F83/1.95583</f>
        <v>62.27535112969941</v>
      </c>
      <c r="H83" s="13">
        <v>0</v>
      </c>
      <c r="I83" s="14">
        <f>H83/1.95583</f>
        <v>0</v>
      </c>
      <c r="J83" s="11">
        <v>0</v>
      </c>
      <c r="K83" s="11">
        <v>0</v>
      </c>
      <c r="L83" s="97">
        <v>0</v>
      </c>
    </row>
    <row r="84" spans="1:12" ht="13.5" thickBot="1">
      <c r="A84" s="37" t="s">
        <v>5</v>
      </c>
      <c r="B84" s="13">
        <v>254448.8</v>
      </c>
      <c r="C84" s="14">
        <f>B84/1.95583</f>
        <v>130097.60562012036</v>
      </c>
      <c r="D84" s="13">
        <v>268499.39</v>
      </c>
      <c r="E84" s="14">
        <f>D84/1.95583</f>
        <v>137281.55821313715</v>
      </c>
      <c r="F84" s="13">
        <v>261795.81</v>
      </c>
      <c r="G84" s="14">
        <f>F84/1.95583</f>
        <v>133854.0721841878</v>
      </c>
      <c r="H84" s="13">
        <v>264746.1</v>
      </c>
      <c r="I84" s="14">
        <f>H84/1.95583</f>
        <v>135362.53150836218</v>
      </c>
      <c r="J84" s="11">
        <v>138184.25</v>
      </c>
      <c r="K84" s="11">
        <v>137246.14</v>
      </c>
      <c r="L84" s="97">
        <v>146400</v>
      </c>
    </row>
    <row r="85" spans="1:12" s="1" customFormat="1" ht="13.5" thickBot="1">
      <c r="A85" s="38" t="s">
        <v>12</v>
      </c>
      <c r="B85" s="54">
        <f>B84+B83+B82+B73</f>
        <v>582143.87</v>
      </c>
      <c r="C85" s="55">
        <f aca="true" t="shared" si="14" ref="C85:J85">C84+C83+C82+C73</f>
        <v>297645.43441914686</v>
      </c>
      <c r="D85" s="54">
        <f t="shared" si="14"/>
        <v>570523.71</v>
      </c>
      <c r="E85" s="55">
        <f t="shared" si="14"/>
        <v>291704.1409529458</v>
      </c>
      <c r="F85" s="54">
        <f t="shared" si="14"/>
        <v>589808.1</v>
      </c>
      <c r="G85" s="55">
        <f t="shared" si="14"/>
        <v>301564.09299376735</v>
      </c>
      <c r="H85" s="54">
        <f t="shared" si="14"/>
        <v>625312.4099999999</v>
      </c>
      <c r="I85" s="55">
        <f t="shared" si="14"/>
        <v>319717.15844424104</v>
      </c>
      <c r="J85" s="55">
        <f t="shared" si="14"/>
        <v>333880.29</v>
      </c>
      <c r="K85" s="55">
        <f>K73+K74+K75+K76+K77+K78+K79+K80+K81+K82+K83+K84</f>
        <v>337561.14</v>
      </c>
      <c r="L85" s="99">
        <f>L73+L74+L75+L76+L77+L78+L79+L80+L81+L82+L83+L84</f>
        <v>386400</v>
      </c>
    </row>
    <row r="86" spans="1:12" s="1" customFormat="1" ht="12.75">
      <c r="A86" s="39"/>
      <c r="B86" s="15"/>
      <c r="C86" s="16"/>
      <c r="D86" s="15"/>
      <c r="E86" s="16"/>
      <c r="F86" s="15"/>
      <c r="G86" s="16"/>
      <c r="H86" s="15"/>
      <c r="I86" s="16"/>
      <c r="J86" s="16"/>
      <c r="K86" s="40"/>
      <c r="L86" s="100"/>
    </row>
    <row r="87" spans="1:12" s="1" customFormat="1" ht="12.75">
      <c r="A87" s="41" t="s">
        <v>26</v>
      </c>
      <c r="B87" s="30">
        <v>5733.18</v>
      </c>
      <c r="C87" s="31">
        <f>B87/1.95583</f>
        <v>2931.328387436536</v>
      </c>
      <c r="D87" s="30">
        <v>6507.47</v>
      </c>
      <c r="E87" s="31">
        <f>D87/1.95583</f>
        <v>3327.216578127956</v>
      </c>
      <c r="F87" s="30">
        <v>11412.12</v>
      </c>
      <c r="G87" s="31">
        <f>F87/1.95583</f>
        <v>5834.9243032369895</v>
      </c>
      <c r="H87" s="30">
        <v>11258.32</v>
      </c>
      <c r="I87" s="31">
        <f>H87/1.95583</f>
        <v>5756.287611909011</v>
      </c>
      <c r="J87" s="31">
        <v>5254.89</v>
      </c>
      <c r="K87" s="48">
        <v>9302.01</v>
      </c>
      <c r="L87" s="106">
        <v>7800</v>
      </c>
    </row>
    <row r="88" spans="1:12" s="1" customFormat="1" ht="12.75">
      <c r="A88" s="41" t="s">
        <v>27</v>
      </c>
      <c r="B88" s="27">
        <f>B85-B87</f>
        <v>576410.69</v>
      </c>
      <c r="C88" s="28">
        <f aca="true" t="shared" si="15" ref="C88:L88">C85-C87</f>
        <v>294714.10603171034</v>
      </c>
      <c r="D88" s="33">
        <f t="shared" si="15"/>
        <v>564016.24</v>
      </c>
      <c r="E88" s="28">
        <f t="shared" si="15"/>
        <v>288376.92437481787</v>
      </c>
      <c r="F88" s="27">
        <f t="shared" si="15"/>
        <v>578395.98</v>
      </c>
      <c r="G88" s="28">
        <f t="shared" si="15"/>
        <v>295729.16869053035</v>
      </c>
      <c r="H88" s="27">
        <f t="shared" si="15"/>
        <v>614054.09</v>
      </c>
      <c r="I88" s="28">
        <f t="shared" si="15"/>
        <v>313960.870832332</v>
      </c>
      <c r="J88" s="28">
        <f t="shared" si="15"/>
        <v>328625.39999999997</v>
      </c>
      <c r="K88" s="49">
        <f t="shared" si="15"/>
        <v>328259.13</v>
      </c>
      <c r="L88" s="107">
        <f t="shared" si="15"/>
        <v>378600</v>
      </c>
    </row>
    <row r="89" spans="1:12" s="1" customFormat="1" ht="12.75">
      <c r="A89" s="39"/>
      <c r="B89" s="15"/>
      <c r="C89" s="16"/>
      <c r="D89" s="15"/>
      <c r="E89" s="16"/>
      <c r="F89" s="15"/>
      <c r="G89" s="16"/>
      <c r="H89" s="15"/>
      <c r="I89" s="16"/>
      <c r="J89" s="16"/>
      <c r="K89" s="40"/>
      <c r="L89" s="40"/>
    </row>
    <row r="90" spans="1:12" ht="12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  <c r="L90" s="36"/>
    </row>
    <row r="91" spans="1:12" s="1" customFormat="1" ht="12.75">
      <c r="A91" s="79" t="s">
        <v>29</v>
      </c>
      <c r="B91" s="124">
        <v>1998</v>
      </c>
      <c r="C91" s="124"/>
      <c r="D91" s="124">
        <v>1999</v>
      </c>
      <c r="E91" s="124">
        <v>1999</v>
      </c>
      <c r="F91" s="124">
        <v>2000</v>
      </c>
      <c r="G91" s="124">
        <v>2000</v>
      </c>
      <c r="H91" s="124">
        <v>2001</v>
      </c>
      <c r="I91" s="124">
        <v>2001</v>
      </c>
      <c r="J91" s="20">
        <v>2002</v>
      </c>
      <c r="K91" s="51">
        <v>2003</v>
      </c>
      <c r="L91" s="103">
        <v>2004</v>
      </c>
    </row>
    <row r="92" spans="1:12" s="1" customFormat="1" ht="12.75">
      <c r="A92" s="160" t="s">
        <v>28</v>
      </c>
      <c r="B92" s="128">
        <v>593</v>
      </c>
      <c r="C92" s="129"/>
      <c r="D92" s="128">
        <v>642</v>
      </c>
      <c r="E92" s="129"/>
      <c r="F92" s="128">
        <v>665</v>
      </c>
      <c r="G92" s="129"/>
      <c r="H92" s="128">
        <v>641</v>
      </c>
      <c r="I92" s="129"/>
      <c r="J92" s="162">
        <v>628</v>
      </c>
      <c r="K92" s="164">
        <v>628</v>
      </c>
      <c r="L92" s="147">
        <v>1003</v>
      </c>
    </row>
    <row r="93" spans="1:12" ht="12.75">
      <c r="A93" s="161"/>
      <c r="B93" s="130"/>
      <c r="C93" s="131"/>
      <c r="D93" s="130">
        <v>1999</v>
      </c>
      <c r="E93" s="131">
        <v>1999</v>
      </c>
      <c r="F93" s="130">
        <v>2000</v>
      </c>
      <c r="G93" s="131">
        <v>2000</v>
      </c>
      <c r="H93" s="130">
        <v>2001</v>
      </c>
      <c r="I93" s="131">
        <v>2001</v>
      </c>
      <c r="J93" s="163"/>
      <c r="K93" s="165">
        <v>2003</v>
      </c>
      <c r="L93" s="148"/>
    </row>
    <row r="94" spans="1:12" s="1" customFormat="1" ht="13.5" thickBot="1">
      <c r="A94" s="80" t="s">
        <v>17</v>
      </c>
      <c r="B94" s="125">
        <f>C88/B92</f>
        <v>496.9883744210967</v>
      </c>
      <c r="C94" s="125"/>
      <c r="D94" s="125">
        <f>E88/D92</f>
        <v>449.1852404592179</v>
      </c>
      <c r="E94" s="125"/>
      <c r="F94" s="125">
        <f>G88/F92</f>
        <v>444.7055168278652</v>
      </c>
      <c r="G94" s="125"/>
      <c r="H94" s="125">
        <f>I88/H92</f>
        <v>489.79855044045553</v>
      </c>
      <c r="I94" s="125"/>
      <c r="J94" s="81">
        <f>J88/J92</f>
        <v>523.2888535031847</v>
      </c>
      <c r="K94" s="81">
        <f>K88/K92</f>
        <v>522.7056210191083</v>
      </c>
      <c r="L94" s="104">
        <f>L88/L92</f>
        <v>377.46759720837485</v>
      </c>
    </row>
    <row r="95" spans="1:12" s="1" customFormat="1" ht="12.75">
      <c r="A95" s="84"/>
      <c r="B95" s="75"/>
      <c r="C95" s="75"/>
      <c r="D95" s="75"/>
      <c r="E95" s="75"/>
      <c r="F95" s="75"/>
      <c r="G95" s="75"/>
      <c r="H95" s="75"/>
      <c r="I95" s="75"/>
      <c r="J95" s="16"/>
      <c r="K95" s="16"/>
      <c r="L95" s="16"/>
    </row>
    <row r="96" spans="1:12" s="1" customFormat="1" ht="12.75">
      <c r="A96" s="17"/>
      <c r="B96" s="15"/>
      <c r="C96" s="16"/>
      <c r="D96" s="15"/>
      <c r="E96" s="16"/>
      <c r="F96" s="15"/>
      <c r="G96" s="16"/>
      <c r="H96" s="15"/>
      <c r="I96" s="16"/>
      <c r="J96" s="16"/>
      <c r="K96" s="16"/>
      <c r="L96" s="16"/>
    </row>
    <row r="97" spans="1:12" s="1" customFormat="1" ht="12.75">
      <c r="A97" s="17"/>
      <c r="B97" s="15"/>
      <c r="C97" s="16"/>
      <c r="D97" s="15"/>
      <c r="E97" s="16"/>
      <c r="F97" s="15"/>
      <c r="G97" s="16"/>
      <c r="H97" s="15"/>
      <c r="I97" s="16"/>
      <c r="J97" s="16"/>
      <c r="K97" s="16"/>
      <c r="L97" s="16"/>
    </row>
    <row r="98" spans="1:12" s="23" customFormat="1" ht="15.75">
      <c r="A98" s="85" t="s">
        <v>19</v>
      </c>
      <c r="B98" s="86"/>
      <c r="C98" s="87"/>
      <c r="D98" s="86"/>
      <c r="E98" s="87"/>
      <c r="F98" s="86"/>
      <c r="G98" s="87"/>
      <c r="H98" s="86"/>
      <c r="I98" s="87"/>
      <c r="J98" s="87"/>
      <c r="K98" s="88"/>
      <c r="L98" s="88"/>
    </row>
    <row r="99" spans="1:12" ht="12.75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9"/>
      <c r="L99" s="59"/>
    </row>
    <row r="100" spans="1:12" ht="12.75">
      <c r="A100" s="57"/>
      <c r="B100" s="138">
        <f>B91</f>
        <v>1998</v>
      </c>
      <c r="C100" s="138"/>
      <c r="D100" s="138">
        <v>1999</v>
      </c>
      <c r="E100" s="138"/>
      <c r="F100" s="138">
        <v>2000</v>
      </c>
      <c r="G100" s="138"/>
      <c r="H100" s="138">
        <v>2001</v>
      </c>
      <c r="I100" s="138"/>
      <c r="J100" s="60">
        <v>2002</v>
      </c>
      <c r="K100" s="61">
        <v>2003</v>
      </c>
      <c r="L100" s="61">
        <v>2004</v>
      </c>
    </row>
    <row r="101" spans="1:12" ht="12.75">
      <c r="A101" s="62" t="s">
        <v>18</v>
      </c>
      <c r="B101" s="126">
        <f>C28+C57+C88</f>
        <v>1013956.846965227</v>
      </c>
      <c r="C101" s="127"/>
      <c r="D101" s="126">
        <f>E28+E57+E88</f>
        <v>981750.8679179683</v>
      </c>
      <c r="E101" s="127"/>
      <c r="F101" s="126">
        <f>G28+G57+G88</f>
        <v>1033850.9737553878</v>
      </c>
      <c r="G101" s="127"/>
      <c r="H101" s="126">
        <f>I28+I57+I88</f>
        <v>1009139.2861342754</v>
      </c>
      <c r="I101" s="127"/>
      <c r="J101" s="63">
        <f>J88+J57+J28</f>
        <v>1120164.48</v>
      </c>
      <c r="K101" s="64">
        <f>K88+K57+K28</f>
        <v>1032096.59</v>
      </c>
      <c r="L101" s="64">
        <f>L88+L57+L28</f>
        <v>1189500</v>
      </c>
    </row>
    <row r="102" spans="1:12" ht="12.75">
      <c r="A102" s="145" t="s">
        <v>30</v>
      </c>
      <c r="B102" s="139">
        <f>B92+B61+B32</f>
        <v>1888</v>
      </c>
      <c r="C102" s="140"/>
      <c r="D102" s="139">
        <f>D92+D61+D32</f>
        <v>1971</v>
      </c>
      <c r="E102" s="140"/>
      <c r="F102" s="139">
        <f>F92+F61+F32</f>
        <v>2024</v>
      </c>
      <c r="G102" s="140"/>
      <c r="H102" s="139">
        <f>H92+H61+H32</f>
        <v>2063</v>
      </c>
      <c r="I102" s="140"/>
      <c r="J102" s="149">
        <f>J92+J61+J32</f>
        <v>2118</v>
      </c>
      <c r="K102" s="149">
        <f>K92+K61+K32</f>
        <v>2114</v>
      </c>
      <c r="L102" s="149">
        <f>L92+L61+L32</f>
        <v>3315</v>
      </c>
    </row>
    <row r="103" spans="1:12" ht="12.75">
      <c r="A103" s="146"/>
      <c r="B103" s="141"/>
      <c r="C103" s="142"/>
      <c r="D103" s="141"/>
      <c r="E103" s="142"/>
      <c r="F103" s="141"/>
      <c r="G103" s="142"/>
      <c r="H103" s="141"/>
      <c r="I103" s="142"/>
      <c r="J103" s="149"/>
      <c r="K103" s="149"/>
      <c r="L103" s="149"/>
    </row>
    <row r="104" spans="1:12" ht="13.5" thickBot="1">
      <c r="A104" s="65" t="s">
        <v>17</v>
      </c>
      <c r="B104" s="143">
        <f>B101/B102</f>
        <v>537.0534147061584</v>
      </c>
      <c r="C104" s="144"/>
      <c r="D104" s="143">
        <f>D101/D102</f>
        <v>498.09785282494585</v>
      </c>
      <c r="E104" s="144"/>
      <c r="F104" s="143">
        <f>F101/F102</f>
        <v>510.79593564989517</v>
      </c>
      <c r="G104" s="144"/>
      <c r="H104" s="143">
        <f>H101/H102</f>
        <v>489.16106938161676</v>
      </c>
      <c r="I104" s="144"/>
      <c r="J104" s="76">
        <f>J101/J102</f>
        <v>528.8784135977337</v>
      </c>
      <c r="K104" s="76">
        <f>K101/K102</f>
        <v>488.2197682119205</v>
      </c>
      <c r="L104" s="76">
        <f>L101/L102</f>
        <v>358.8235294117647</v>
      </c>
    </row>
    <row r="106" ht="13.5" thickBot="1"/>
    <row r="107" spans="1:12" s="24" customFormat="1" ht="15">
      <c r="A107" s="66" t="s">
        <v>20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8"/>
      <c r="L107" s="68"/>
    </row>
    <row r="108" spans="1:12" ht="12.75">
      <c r="A108" s="69"/>
      <c r="B108" s="70"/>
      <c r="C108" s="70"/>
      <c r="D108" s="70"/>
      <c r="E108" s="70"/>
      <c r="F108" s="70"/>
      <c r="G108" s="70"/>
      <c r="H108" s="70"/>
      <c r="I108" s="70"/>
      <c r="J108" s="70"/>
      <c r="K108" s="71"/>
      <c r="L108" s="71"/>
    </row>
    <row r="109" spans="1:12" ht="12.75">
      <c r="A109" s="89" t="s">
        <v>21</v>
      </c>
      <c r="B109" s="123">
        <f>B94+B63+B34</f>
        <v>1651.2497706670442</v>
      </c>
      <c r="C109" s="123"/>
      <c r="D109" s="123">
        <f>D94+D63+D34</f>
        <v>1533.1120873008902</v>
      </c>
      <c r="E109" s="123"/>
      <c r="F109" s="123">
        <f>F94+F63+F34</f>
        <v>1597.6582009117938</v>
      </c>
      <c r="G109" s="123"/>
      <c r="H109" s="123">
        <f>H94+H63+H34</f>
        <v>1503.2261305392753</v>
      </c>
      <c r="I109" s="123"/>
      <c r="J109" s="72">
        <f>J94+J63+J34</f>
        <v>1612.5698411560684</v>
      </c>
      <c r="K109" s="72">
        <f>K94+K63+K34</f>
        <v>1507.451304908494</v>
      </c>
      <c r="L109" s="72">
        <f>L94+L63+L34</f>
        <v>1079.1130205834493</v>
      </c>
    </row>
    <row r="110" spans="1:12" ht="13.5" thickBot="1">
      <c r="A110" s="73" t="s">
        <v>22</v>
      </c>
      <c r="B110" s="123">
        <f>B109/3</f>
        <v>550.4165902223481</v>
      </c>
      <c r="C110" s="123"/>
      <c r="D110" s="123">
        <f>D109/3</f>
        <v>511.03736243363005</v>
      </c>
      <c r="E110" s="123"/>
      <c r="F110" s="123">
        <f>F109/3</f>
        <v>532.5527336372646</v>
      </c>
      <c r="G110" s="123"/>
      <c r="H110" s="123">
        <f>H109/3</f>
        <v>501.0753768464251</v>
      </c>
      <c r="I110" s="123"/>
      <c r="J110" s="74">
        <f>J109/3</f>
        <v>537.5232803853561</v>
      </c>
      <c r="K110" s="74">
        <f>K109/3</f>
        <v>502.4837683028313</v>
      </c>
      <c r="L110" s="74">
        <f>L109/3</f>
        <v>359.7043401944831</v>
      </c>
    </row>
    <row r="113" ht="13.5" thickBot="1">
      <c r="A113" s="2" t="s">
        <v>33</v>
      </c>
    </row>
    <row r="114" spans="2:4" ht="12.75" customHeight="1">
      <c r="B114" s="112" t="s">
        <v>15</v>
      </c>
      <c r="C114" s="108" t="s">
        <v>38</v>
      </c>
      <c r="D114" s="110" t="s">
        <v>39</v>
      </c>
    </row>
    <row r="115" spans="2:4" ht="12.75">
      <c r="B115" s="113"/>
      <c r="C115" s="109"/>
      <c r="D115" s="111"/>
    </row>
    <row r="116" spans="1:4" ht="12.75">
      <c r="A116" s="91" t="s">
        <v>34</v>
      </c>
      <c r="B116" s="91">
        <v>136</v>
      </c>
      <c r="C116" s="91">
        <v>186</v>
      </c>
      <c r="D116" s="91">
        <v>141</v>
      </c>
    </row>
    <row r="117" spans="1:4" ht="12.75">
      <c r="A117" s="91" t="s">
        <v>35</v>
      </c>
      <c r="B117" s="91">
        <v>147</v>
      </c>
      <c r="C117" s="91">
        <v>200</v>
      </c>
      <c r="D117" s="91">
        <v>131</v>
      </c>
    </row>
    <row r="118" spans="1:4" ht="12.75">
      <c r="A118" s="91" t="s">
        <v>36</v>
      </c>
      <c r="B118" s="92">
        <v>132</v>
      </c>
      <c r="C118" s="92">
        <v>152</v>
      </c>
      <c r="D118" s="92">
        <v>139</v>
      </c>
    </row>
    <row r="119" spans="2:4" ht="12.75">
      <c r="B119" s="93">
        <f>SUM(B116:B118)</f>
        <v>415</v>
      </c>
      <c r="C119" s="93">
        <f>SUM(C116:C118)</f>
        <v>538</v>
      </c>
      <c r="D119" s="93">
        <f>SUM(D116:D118)</f>
        <v>411</v>
      </c>
    </row>
  </sheetData>
  <mergeCells count="109">
    <mergeCell ref="J92:J93"/>
    <mergeCell ref="K92:K93"/>
    <mergeCell ref="B94:C94"/>
    <mergeCell ref="D94:E94"/>
    <mergeCell ref="F94:G94"/>
    <mergeCell ref="H94:I94"/>
    <mergeCell ref="H63:I63"/>
    <mergeCell ref="A92:A93"/>
    <mergeCell ref="B92:C93"/>
    <mergeCell ref="D92:E93"/>
    <mergeCell ref="F92:G93"/>
    <mergeCell ref="J32:J33"/>
    <mergeCell ref="K32:K33"/>
    <mergeCell ref="A61:A62"/>
    <mergeCell ref="B61:C62"/>
    <mergeCell ref="D61:E62"/>
    <mergeCell ref="F61:G62"/>
    <mergeCell ref="H61:I62"/>
    <mergeCell ref="J61:J62"/>
    <mergeCell ref="K61:K62"/>
    <mergeCell ref="B32:C33"/>
    <mergeCell ref="L32:L33"/>
    <mergeCell ref="L61:L62"/>
    <mergeCell ref="L92:L93"/>
    <mergeCell ref="L102:L103"/>
    <mergeCell ref="A38:L39"/>
    <mergeCell ref="A69:L70"/>
    <mergeCell ref="J102:J103"/>
    <mergeCell ref="K102:K103"/>
    <mergeCell ref="B102:C103"/>
    <mergeCell ref="D32:E33"/>
    <mergeCell ref="D31:E31"/>
    <mergeCell ref="F31:G31"/>
    <mergeCell ref="H31:I31"/>
    <mergeCell ref="A102:A103"/>
    <mergeCell ref="F32:G33"/>
    <mergeCell ref="H32:I33"/>
    <mergeCell ref="A32:A33"/>
    <mergeCell ref="B63:C63"/>
    <mergeCell ref="D63:E63"/>
    <mergeCell ref="F63:G63"/>
    <mergeCell ref="B104:C104"/>
    <mergeCell ref="D104:E104"/>
    <mergeCell ref="F104:G104"/>
    <mergeCell ref="H104:I104"/>
    <mergeCell ref="F100:G100"/>
    <mergeCell ref="H100:I100"/>
    <mergeCell ref="D102:E103"/>
    <mergeCell ref="F102:G103"/>
    <mergeCell ref="H102:I103"/>
    <mergeCell ref="H101:I101"/>
    <mergeCell ref="D101:E101"/>
    <mergeCell ref="F101:G101"/>
    <mergeCell ref="H92:I93"/>
    <mergeCell ref="A9:L10"/>
    <mergeCell ref="B91:C91"/>
    <mergeCell ref="D91:E91"/>
    <mergeCell ref="F91:G91"/>
    <mergeCell ref="H91:I91"/>
    <mergeCell ref="B60:C60"/>
    <mergeCell ref="D60:E60"/>
    <mergeCell ref="F60:G60"/>
    <mergeCell ref="B31:C31"/>
    <mergeCell ref="C42:C50"/>
    <mergeCell ref="D42:D50"/>
    <mergeCell ref="E42:E50"/>
    <mergeCell ref="B101:C101"/>
    <mergeCell ref="B100:C100"/>
    <mergeCell ref="D100:E100"/>
    <mergeCell ref="F34:G34"/>
    <mergeCell ref="H34:I34"/>
    <mergeCell ref="B34:C34"/>
    <mergeCell ref="D34:E34"/>
    <mergeCell ref="B110:C110"/>
    <mergeCell ref="D110:E110"/>
    <mergeCell ref="F110:G110"/>
    <mergeCell ref="H110:I110"/>
    <mergeCell ref="B109:C109"/>
    <mergeCell ref="D109:E109"/>
    <mergeCell ref="F109:G109"/>
    <mergeCell ref="H109:I109"/>
    <mergeCell ref="B13:B21"/>
    <mergeCell ref="C13:C21"/>
    <mergeCell ref="D13:D21"/>
    <mergeCell ref="E13:E21"/>
    <mergeCell ref="F13:F21"/>
    <mergeCell ref="G13:G21"/>
    <mergeCell ref="H13:H21"/>
    <mergeCell ref="I13:I21"/>
    <mergeCell ref="F42:F50"/>
    <mergeCell ref="G42:G50"/>
    <mergeCell ref="H42:H50"/>
    <mergeCell ref="B73:B81"/>
    <mergeCell ref="C73:C81"/>
    <mergeCell ref="D73:D81"/>
    <mergeCell ref="E73:E81"/>
    <mergeCell ref="H60:I60"/>
    <mergeCell ref="I42:I50"/>
    <mergeCell ref="B42:B50"/>
    <mergeCell ref="C114:C115"/>
    <mergeCell ref="D114:D115"/>
    <mergeCell ref="B114:B115"/>
    <mergeCell ref="J13:J21"/>
    <mergeCell ref="J42:J50"/>
    <mergeCell ref="J73:J81"/>
    <mergeCell ref="F73:F81"/>
    <mergeCell ref="G73:G81"/>
    <mergeCell ref="H73:H81"/>
    <mergeCell ref="I73:I81"/>
  </mergeCells>
  <printOptions/>
  <pageMargins left="0.75" right="0.75" top="1" bottom="1" header="0.4921259845" footer="0.4921259845"/>
  <pageSetup horizontalDpi="600" verticalDpi="600" orientation="landscape" paperSize="9" scale="65" r:id="rId1"/>
  <headerFooter alignWithMargins="0">
    <oddFooter>&amp;L&amp;7Schullastenausgleich/Planung/Gymnasien - Ausgaben 1998-2004
&amp;10
&amp;C&amp;P</oddFooter>
  </headerFooter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Angela Bruns</cp:lastModifiedBy>
  <cp:lastPrinted>2004-11-03T13:59:33Z</cp:lastPrinted>
  <dcterms:created xsi:type="dcterms:W3CDTF">2003-09-12T05:10:43Z</dcterms:created>
  <dcterms:modified xsi:type="dcterms:W3CDTF">2004-11-03T14:04:17Z</dcterms:modified>
  <cp:category/>
  <cp:version/>
  <cp:contentType/>
  <cp:contentStatus/>
</cp:coreProperties>
</file>